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730" windowHeight="9525"/>
  </bookViews>
  <sheets>
    <sheet name="Sheet1" sheetId="1" r:id="rId1"/>
    <sheet name="Sheet2" sheetId="2" r:id="rId2"/>
    <sheet name="Sheet3" sheetId="3" r:id="rId3"/>
  </sheets>
  <definedNames>
    <definedName name="Interest_Rate">Sheet1!#REF!</definedName>
    <definedName name="Loan_Amount">Sheet1!#REF!</definedName>
    <definedName name="Loan_Start">Sheet1!#REF!</definedName>
    <definedName name="Loan_Years">Sheet1!#REF!</definedName>
    <definedName name="Monthly_Payment">-PMT(Interest_Rate/12,Number_of_Payments,Loan_Amount)</definedName>
    <definedName name="Number_of_Payments">Sheet1!#REF!</definedName>
    <definedName name="Total_Cost">Sheet1!#REF!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P1" i="1" l="1"/>
  <c r="P22" i="1"/>
  <c r="O22" i="1"/>
  <c r="M21" i="1"/>
  <c r="H2" i="1" l="1"/>
  <c r="P2" i="1"/>
  <c r="H1" i="1"/>
  <c r="L2" i="1"/>
  <c r="L1" i="1"/>
  <c r="O16" i="1"/>
  <c r="O17" i="1" s="1"/>
  <c r="P16" i="1"/>
  <c r="P17" i="1" s="1"/>
  <c r="N16" i="1"/>
  <c r="N17" i="1" s="1"/>
  <c r="P9" i="1"/>
  <c r="O9" i="1"/>
  <c r="N9" i="1"/>
  <c r="L37" i="1"/>
  <c r="K37" i="1"/>
  <c r="J37" i="1"/>
  <c r="K27" i="1" l="1"/>
  <c r="L27" i="1"/>
  <c r="K28" i="1"/>
  <c r="L28" i="1"/>
  <c r="K20" i="1"/>
  <c r="L20" i="1"/>
  <c r="K21" i="1"/>
  <c r="L21" i="1"/>
  <c r="K13" i="1"/>
  <c r="L13" i="1"/>
  <c r="K14" i="1"/>
  <c r="L14" i="1"/>
  <c r="K6" i="1"/>
  <c r="L6" i="1"/>
  <c r="L33" i="1" s="1"/>
  <c r="K7" i="1"/>
  <c r="K34" i="1" s="1"/>
  <c r="L7" i="1"/>
  <c r="G23" i="1"/>
  <c r="K26" i="1" s="1"/>
  <c r="H23" i="1"/>
  <c r="L26" i="1" s="1"/>
  <c r="G17" i="1"/>
  <c r="K19" i="1" s="1"/>
  <c r="H17" i="1"/>
  <c r="L19" i="1" s="1"/>
  <c r="G11" i="1"/>
  <c r="K12" i="1" s="1"/>
  <c r="H11" i="1"/>
  <c r="L12" i="1" s="1"/>
  <c r="F23" i="1"/>
  <c r="J26" i="1" s="1"/>
  <c r="F17" i="1"/>
  <c r="J19" i="1" s="1"/>
  <c r="F11" i="1"/>
  <c r="J12" i="1" s="1"/>
  <c r="G5" i="1"/>
  <c r="K5" i="1" s="1"/>
  <c r="H5" i="1"/>
  <c r="L5" i="1" s="1"/>
  <c r="F5" i="1"/>
  <c r="J5" i="1" s="1"/>
  <c r="J36" i="1"/>
  <c r="K36" i="1"/>
  <c r="L36" i="1"/>
  <c r="J28" i="1"/>
  <c r="J21" i="1"/>
  <c r="J14" i="1"/>
  <c r="J7" i="1"/>
  <c r="J27" i="1"/>
  <c r="J20" i="1"/>
  <c r="J13" i="1"/>
  <c r="J6" i="1"/>
  <c r="L35" i="1"/>
  <c r="D32" i="1" s="1"/>
  <c r="K35" i="1"/>
  <c r="J35" i="1"/>
  <c r="G30" i="1"/>
  <c r="H30" i="1"/>
  <c r="G31" i="1"/>
  <c r="C31" i="1" s="1"/>
  <c r="H31" i="1"/>
  <c r="D31" i="1" s="1"/>
  <c r="F31" i="1"/>
  <c r="B31" i="1" s="1"/>
  <c r="F30" i="1"/>
  <c r="C26" i="1"/>
  <c r="D26" i="1"/>
  <c r="C27" i="1"/>
  <c r="D27" i="1"/>
  <c r="C28" i="1"/>
  <c r="D28" i="1"/>
  <c r="B26" i="1"/>
  <c r="B27" i="1"/>
  <c r="B28" i="1"/>
  <c r="C32" i="1" l="1"/>
  <c r="B32" i="1"/>
  <c r="L34" i="1"/>
  <c r="K33" i="1"/>
  <c r="K39" i="1" s="1"/>
  <c r="O5" i="1" s="1"/>
  <c r="O8" i="1" s="1"/>
  <c r="J33" i="1"/>
  <c r="J34" i="1"/>
  <c r="D30" i="1"/>
  <c r="C30" i="1"/>
  <c r="B30" i="1"/>
  <c r="O21" i="1" l="1"/>
  <c r="J39" i="1"/>
  <c r="O10" i="1"/>
  <c r="O11" i="1" s="1"/>
  <c r="L39" i="1"/>
  <c r="C33" i="1"/>
  <c r="K41" i="1"/>
  <c r="C35" i="1" s="1"/>
  <c r="N5" i="1" l="1"/>
  <c r="L41" i="1"/>
  <c r="D35" i="1" s="1"/>
  <c r="P5" i="1"/>
  <c r="P8" i="1" s="1"/>
  <c r="D33" i="1"/>
  <c r="B33" i="1"/>
  <c r="J41" i="1"/>
  <c r="B35" i="1" s="1"/>
  <c r="P21" i="1" l="1"/>
  <c r="N8" i="1"/>
  <c r="P10" i="1"/>
  <c r="P11" i="1" s="1"/>
  <c r="N10" i="1" l="1"/>
  <c r="N11" i="1" s="1"/>
  <c r="N22" i="1"/>
  <c r="N21" i="1"/>
</calcChain>
</file>

<file path=xl/sharedStrings.xml><?xml version="1.0" encoding="utf-8"?>
<sst xmlns="http://schemas.openxmlformats.org/spreadsheetml/2006/main" count="134" uniqueCount="58">
  <si>
    <t>Name:</t>
  </si>
  <si>
    <t>Date:</t>
  </si>
  <si>
    <t>A</t>
  </si>
  <si>
    <t>B</t>
  </si>
  <si>
    <t>C</t>
  </si>
  <si>
    <t>Room and Board ($):</t>
  </si>
  <si>
    <t>Books ($):</t>
  </si>
  <si>
    <t>Year 1 - College:</t>
  </si>
  <si>
    <t>Year 2 - College:</t>
  </si>
  <si>
    <t>Year 3 - College:</t>
  </si>
  <si>
    <t>Year 4 - College:</t>
  </si>
  <si>
    <t>Total Tuition ($):</t>
  </si>
  <si>
    <t>Total Room and Board ($):</t>
  </si>
  <si>
    <t>Total Books ($):</t>
  </si>
  <si>
    <t>Option(s):</t>
  </si>
  <si>
    <t>Income (while in school)</t>
  </si>
  <si>
    <t>Income ($/hr)</t>
  </si>
  <si>
    <t># of hours / month</t>
  </si>
  <si>
    <t># of working months</t>
  </si>
  <si>
    <t>% of income for college exp</t>
  </si>
  <si>
    <t>Total earned Income in college:</t>
  </si>
  <si>
    <t>Income applied to college exp:</t>
  </si>
  <si>
    <t>Paying For School</t>
  </si>
  <si>
    <t>Cost($):</t>
  </si>
  <si>
    <t>Scholarships ($):</t>
  </si>
  <si>
    <t>Student Loans ($):</t>
  </si>
  <si>
    <t>Total Cost ($):</t>
  </si>
  <si>
    <t>Total Scholarships ($):</t>
  </si>
  <si>
    <t>Total Debt ($):</t>
  </si>
  <si>
    <t>Income ($):</t>
  </si>
  <si>
    <t>Scholarships (est) ($):</t>
  </si>
  <si>
    <t>Still Owed:</t>
  </si>
  <si>
    <t>College Costs</t>
  </si>
  <si>
    <t>Total Student Contribution ($):</t>
  </si>
  <si>
    <t>Comments:</t>
  </si>
  <si>
    <t>Total cost of loan</t>
  </si>
  <si>
    <t>Total interest</t>
  </si>
  <si>
    <t>Number of payments</t>
  </si>
  <si>
    <t>Monthly payment</t>
  </si>
  <si>
    <t>Loan period in years</t>
  </si>
  <si>
    <t>Annual interest rate</t>
  </si>
  <si>
    <t>Loan amount</t>
  </si>
  <si>
    <t>Annual Tuition ($):</t>
  </si>
  <si>
    <t>EFC:</t>
  </si>
  <si>
    <t>EFC($):</t>
  </si>
  <si>
    <t>Summary</t>
  </si>
  <si>
    <t>Expected Annual Income:</t>
  </si>
  <si>
    <t>Est Annual Take Home</t>
  </si>
  <si>
    <t>Est Monthly Take Home</t>
  </si>
  <si>
    <t>University of Phoenix</t>
  </si>
  <si>
    <t>If it is not affordable:</t>
  </si>
  <si>
    <t>Go to less expensive school</t>
  </si>
  <si>
    <t>Reduce living expenses by living at home</t>
  </si>
  <si>
    <t>Increase percent of income paid on loans</t>
  </si>
  <si>
    <t>Apply for additional scholarships to reduce yout debt burden</t>
  </si>
  <si>
    <t>Earn more income while in school</t>
  </si>
  <si>
    <t>% Income Paid on Loans (5% - 20%):</t>
  </si>
  <si>
    <t>Increase your expected annual income by working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</si>
</sst>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44" fontId="0" fillId="0" borderId="0" xfId="2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44" fontId="0" fillId="0" borderId="0" xfId="0" applyNumberFormat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8" fontId="0" fillId="0" borderId="0" xfId="0" applyNumberFormat="1"/>
    <xf numFmtId="8" fontId="0" fillId="2" borderId="2" xfId="2" applyNumberFormat="1" applyFont="1" applyFill="1" applyBorder="1" applyAlignment="1">
      <alignment horizontal="right"/>
    </xf>
    <xf numFmtId="0" fontId="0" fillId="0" borderId="2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9" fontId="0" fillId="0" borderId="2" xfId="3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7" fontId="0" fillId="0" borderId="2" xfId="2" applyNumberFormat="1" applyFont="1" applyFill="1" applyBorder="1" applyAlignment="1" applyProtection="1">
      <alignment horizontal="center"/>
      <protection locked="0"/>
    </xf>
    <xf numFmtId="7" fontId="0" fillId="2" borderId="2" xfId="2" applyNumberFormat="1" applyFont="1" applyFill="1" applyBorder="1" applyAlignment="1">
      <alignment horizontal="center"/>
    </xf>
    <xf numFmtId="7" fontId="0" fillId="0" borderId="2" xfId="2" applyNumberFormat="1" applyFont="1" applyFill="1" applyBorder="1" applyAlignment="1" applyProtection="1">
      <alignment horizontal="center" vertical="center"/>
      <protection locked="0"/>
    </xf>
    <xf numFmtId="7" fontId="0" fillId="2" borderId="2" xfId="2" applyNumberFormat="1" applyFont="1" applyFill="1" applyBorder="1"/>
    <xf numFmtId="7" fontId="0" fillId="0" borderId="2" xfId="0" applyNumberFormat="1" applyBorder="1"/>
    <xf numFmtId="7" fontId="0" fillId="2" borderId="2" xfId="0" applyNumberFormat="1" applyFill="1" applyBorder="1"/>
    <xf numFmtId="7" fontId="0" fillId="2" borderId="2" xfId="2" applyNumberFormat="1" applyFont="1" applyFill="1" applyBorder="1" applyAlignment="1">
      <alignment horizontal="right"/>
    </xf>
    <xf numFmtId="41" fontId="0" fillId="2" borderId="2" xfId="1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8" fontId="0" fillId="0" borderId="2" xfId="0" applyNumberFormat="1" applyBorder="1" applyAlignment="1">
      <alignment horizontal="center"/>
    </xf>
    <xf numFmtId="7" fontId="0" fillId="0" borderId="2" xfId="2" applyNumberFormat="1" applyFont="1" applyBorder="1" applyProtection="1">
      <protection locked="0"/>
    </xf>
    <xf numFmtId="0" fontId="2" fillId="0" borderId="0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164" fontId="0" fillId="0" borderId="2" xfId="2" applyNumberFormat="1" applyFont="1" applyFill="1" applyBorder="1" applyAlignment="1" applyProtection="1">
      <alignment horizontal="center" vertical="center"/>
      <protection locked="0"/>
    </xf>
    <xf numFmtId="9" fontId="0" fillId="2" borderId="2" xfId="3" applyFont="1" applyFill="1" applyBorder="1" applyAlignment="1" applyProtection="1">
      <alignment horizontal="right"/>
    </xf>
    <xf numFmtId="43" fontId="0" fillId="2" borderId="2" xfId="1" applyFont="1" applyFill="1" applyBorder="1" applyAlignment="1" applyProtection="1">
      <alignment horizontal="right"/>
    </xf>
    <xf numFmtId="9" fontId="0" fillId="0" borderId="2" xfId="3" applyFont="1" applyBorder="1" applyProtection="1">
      <protection locked="0"/>
    </xf>
    <xf numFmtId="44" fontId="0" fillId="2" borderId="2" xfId="2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center"/>
    </xf>
    <xf numFmtId="0" fontId="0" fillId="2" borderId="2" xfId="0" applyFill="1" applyBorder="1" applyAlignment="1">
      <alignment horizontal="center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showWhiteSpace="0" view="pageLayout" topLeftCell="F1" zoomScale="70" zoomScaleNormal="85" zoomScalePageLayoutView="70" workbookViewId="0">
      <selection activeCell="P32" sqref="P32"/>
    </sheetView>
  </sheetViews>
  <sheetFormatPr defaultColWidth="8.5703125" defaultRowHeight="15" x14ac:dyDescent="0.25"/>
  <cols>
    <col min="1" max="1" width="24.28515625" customWidth="1"/>
    <col min="2" max="4" width="21.7109375" customWidth="1"/>
    <col min="5" max="5" width="28.5703125" customWidth="1"/>
    <col min="6" max="12" width="21.7109375" customWidth="1"/>
    <col min="13" max="13" width="33.28515625" customWidth="1"/>
    <col min="14" max="16" width="18.5703125" customWidth="1"/>
  </cols>
  <sheetData>
    <row r="1" spans="1:16" ht="21" x14ac:dyDescent="0.35">
      <c r="A1" s="30" t="s">
        <v>32</v>
      </c>
      <c r="C1" s="1" t="s">
        <v>0</v>
      </c>
      <c r="D1" s="29"/>
      <c r="E1" s="32" t="s">
        <v>15</v>
      </c>
      <c r="G1" s="1" t="s">
        <v>0</v>
      </c>
      <c r="H1" s="3" t="str">
        <f>IF(D1="","",D1)</f>
        <v/>
      </c>
      <c r="I1" s="30" t="s">
        <v>22</v>
      </c>
      <c r="K1" s="1" t="s">
        <v>0</v>
      </c>
      <c r="L1" s="3" t="str">
        <f>IF(D1="","",D1)</f>
        <v/>
      </c>
      <c r="M1" s="31" t="s">
        <v>45</v>
      </c>
      <c r="O1" s="1" t="s">
        <v>0</v>
      </c>
      <c r="P1" s="3" t="str">
        <f>IF(D1="","",D1)</f>
        <v/>
      </c>
    </row>
    <row r="2" spans="1:16" x14ac:dyDescent="0.25">
      <c r="C2" s="1" t="s">
        <v>1</v>
      </c>
      <c r="D2" s="29"/>
      <c r="E2" s="1"/>
      <c r="G2" s="1" t="s">
        <v>1</v>
      </c>
      <c r="H2" s="3" t="str">
        <f>IF(D2="","",D2)</f>
        <v/>
      </c>
      <c r="K2" s="1" t="s">
        <v>1</v>
      </c>
      <c r="L2" s="3" t="str">
        <f>IF(D2="","",D2)</f>
        <v/>
      </c>
      <c r="O2" s="1" t="s">
        <v>1</v>
      </c>
      <c r="P2" s="3" t="str">
        <f>IF(D2="","",D2)</f>
        <v/>
      </c>
    </row>
    <row r="3" spans="1:16" x14ac:dyDescent="0.25">
      <c r="E3" s="1"/>
      <c r="G3" s="1"/>
      <c r="H3" s="16"/>
      <c r="K3" s="1"/>
      <c r="L3" s="16"/>
    </row>
    <row r="4" spans="1:16" x14ac:dyDescent="0.25">
      <c r="A4" s="1" t="s">
        <v>14</v>
      </c>
      <c r="B4" s="10" t="s">
        <v>2</v>
      </c>
      <c r="C4" s="10" t="s">
        <v>3</v>
      </c>
      <c r="D4" s="10" t="s">
        <v>4</v>
      </c>
      <c r="E4" s="1" t="s">
        <v>14</v>
      </c>
      <c r="F4" s="10" t="s">
        <v>2</v>
      </c>
      <c r="G4" s="10" t="s">
        <v>3</v>
      </c>
      <c r="H4" s="10" t="s">
        <v>4</v>
      </c>
      <c r="I4" s="1" t="s">
        <v>14</v>
      </c>
      <c r="J4" s="10" t="s">
        <v>2</v>
      </c>
      <c r="K4" s="10" t="s">
        <v>3</v>
      </c>
      <c r="L4" s="10" t="s">
        <v>4</v>
      </c>
      <c r="N4" s="28" t="s">
        <v>2</v>
      </c>
      <c r="O4" s="28" t="s">
        <v>3</v>
      </c>
      <c r="P4" s="28" t="s">
        <v>4</v>
      </c>
    </row>
    <row r="5" spans="1:16" x14ac:dyDescent="0.25">
      <c r="A5" s="1" t="s">
        <v>7</v>
      </c>
      <c r="B5" s="13" t="s">
        <v>49</v>
      </c>
      <c r="C5" s="13" t="s">
        <v>49</v>
      </c>
      <c r="D5" s="13" t="s">
        <v>49</v>
      </c>
      <c r="E5" s="1" t="s">
        <v>7</v>
      </c>
      <c r="F5" s="9" t="str">
        <f>B5</f>
        <v>University of Phoenix</v>
      </c>
      <c r="G5" s="9" t="str">
        <f>C5</f>
        <v>University of Phoenix</v>
      </c>
      <c r="H5" s="9" t="str">
        <f>D5</f>
        <v>University of Phoenix</v>
      </c>
      <c r="I5" s="1" t="s">
        <v>7</v>
      </c>
      <c r="J5" s="9" t="str">
        <f>F5</f>
        <v>University of Phoenix</v>
      </c>
      <c r="K5" s="9" t="str">
        <f>G5</f>
        <v>University of Phoenix</v>
      </c>
      <c r="L5" s="9" t="str">
        <f>H5</f>
        <v>University of Phoenix</v>
      </c>
      <c r="M5" s="5" t="s">
        <v>41</v>
      </c>
      <c r="N5" s="23">
        <f>J36+J39</f>
        <v>0</v>
      </c>
      <c r="O5" s="23">
        <f t="shared" ref="O5:P5" si="0">K36+K39</f>
        <v>0</v>
      </c>
      <c r="P5" s="23">
        <f t="shared" si="0"/>
        <v>0</v>
      </c>
    </row>
    <row r="6" spans="1:16" x14ac:dyDescent="0.25">
      <c r="A6" s="1" t="s">
        <v>42</v>
      </c>
      <c r="B6" s="17">
        <v>0</v>
      </c>
      <c r="C6" s="17">
        <v>0</v>
      </c>
      <c r="D6" s="17">
        <v>0</v>
      </c>
      <c r="E6" s="1" t="s">
        <v>16</v>
      </c>
      <c r="F6" s="19">
        <v>0</v>
      </c>
      <c r="G6" s="19">
        <v>0</v>
      </c>
      <c r="H6" s="19">
        <v>0</v>
      </c>
      <c r="I6" s="1" t="s">
        <v>23</v>
      </c>
      <c r="J6" s="18">
        <f>SUM(B6:B8)</f>
        <v>0</v>
      </c>
      <c r="K6" s="18">
        <f>SUM(C6:C8)</f>
        <v>0</v>
      </c>
      <c r="L6" s="18">
        <f>SUM(D6:D8)</f>
        <v>0</v>
      </c>
      <c r="M6" s="5" t="s">
        <v>40</v>
      </c>
      <c r="N6" s="34">
        <v>0.06</v>
      </c>
      <c r="O6" s="34">
        <v>0.06</v>
      </c>
      <c r="P6" s="34">
        <v>0.06</v>
      </c>
    </row>
    <row r="7" spans="1:16" x14ac:dyDescent="0.25">
      <c r="A7" s="1" t="s">
        <v>5</v>
      </c>
      <c r="B7" s="17">
        <v>0</v>
      </c>
      <c r="C7" s="17">
        <v>0</v>
      </c>
      <c r="D7" s="17">
        <v>0</v>
      </c>
      <c r="E7" s="1" t="s">
        <v>17</v>
      </c>
      <c r="F7" s="33">
        <v>0</v>
      </c>
      <c r="G7" s="33">
        <v>0</v>
      </c>
      <c r="H7" s="33">
        <v>0</v>
      </c>
      <c r="I7" s="1" t="s">
        <v>29</v>
      </c>
      <c r="J7" s="18">
        <f>(F6*F7*F8*F9)</f>
        <v>0</v>
      </c>
      <c r="K7" s="18">
        <f>(G6*G7*G8*G9)</f>
        <v>0</v>
      </c>
      <c r="L7" s="18">
        <f>(H6*H7*H8*H9)</f>
        <v>0</v>
      </c>
      <c r="M7" s="5" t="s">
        <v>39</v>
      </c>
      <c r="N7" s="35">
        <v>15</v>
      </c>
      <c r="O7" s="35">
        <v>15</v>
      </c>
      <c r="P7" s="35">
        <v>15</v>
      </c>
    </row>
    <row r="8" spans="1:16" ht="13.9" customHeight="1" x14ac:dyDescent="0.25">
      <c r="A8" s="1" t="s">
        <v>6</v>
      </c>
      <c r="B8" s="17">
        <v>0</v>
      </c>
      <c r="C8" s="17">
        <v>0</v>
      </c>
      <c r="D8" s="17">
        <v>0</v>
      </c>
      <c r="E8" s="1" t="s">
        <v>18</v>
      </c>
      <c r="F8" s="33">
        <v>0</v>
      </c>
      <c r="G8" s="33">
        <v>0</v>
      </c>
      <c r="H8" s="33">
        <v>0</v>
      </c>
      <c r="I8" s="1" t="s">
        <v>30</v>
      </c>
      <c r="J8" s="17">
        <v>0</v>
      </c>
      <c r="K8" s="17">
        <v>0</v>
      </c>
      <c r="L8" s="17">
        <v>0</v>
      </c>
      <c r="M8" s="5" t="s">
        <v>38</v>
      </c>
      <c r="N8" s="12">
        <f>IF(AND(N6&gt;0,N7&gt;0),(PMT(N6/12,N9,N5))*-1,"")</f>
        <v>0</v>
      </c>
      <c r="O8" s="12">
        <f t="shared" ref="O8:P8" si="1">IF(AND(O6&gt;0,O7&gt;0),(PMT(O6/12,O9,O5))*-1,"")</f>
        <v>0</v>
      </c>
      <c r="P8" s="12">
        <f t="shared" si="1"/>
        <v>0</v>
      </c>
    </row>
    <row r="9" spans="1:16" ht="13.7" customHeight="1" x14ac:dyDescent="0.25">
      <c r="A9" s="7"/>
      <c r="B9" s="14"/>
      <c r="C9" s="14"/>
      <c r="D9" s="14"/>
      <c r="E9" s="1" t="s">
        <v>19</v>
      </c>
      <c r="F9" s="15">
        <v>0</v>
      </c>
      <c r="G9" s="15">
        <v>0</v>
      </c>
      <c r="H9" s="15">
        <v>0</v>
      </c>
      <c r="I9" s="1" t="s">
        <v>25</v>
      </c>
      <c r="J9" s="17">
        <v>0</v>
      </c>
      <c r="K9" s="17">
        <v>0</v>
      </c>
      <c r="L9" s="17">
        <v>0</v>
      </c>
      <c r="M9" s="5" t="s">
        <v>37</v>
      </c>
      <c r="N9" s="24">
        <f>IF(AND(N6&gt;0,N7&gt;0),N7*12,"")</f>
        <v>180</v>
      </c>
      <c r="O9" s="24">
        <f t="shared" ref="O9:P9" si="2">IF(AND(O6&gt;0,O7&gt;0),O7*12,"")</f>
        <v>180</v>
      </c>
      <c r="P9" s="24">
        <f t="shared" si="2"/>
        <v>180</v>
      </c>
    </row>
    <row r="10" spans="1:16" x14ac:dyDescent="0.25">
      <c r="A10" s="1" t="s">
        <v>8</v>
      </c>
      <c r="B10" s="13" t="s">
        <v>49</v>
      </c>
      <c r="C10" s="13" t="s">
        <v>49</v>
      </c>
      <c r="D10" s="13" t="s">
        <v>49</v>
      </c>
      <c r="E10" s="7"/>
      <c r="F10" s="8"/>
      <c r="G10" s="8"/>
      <c r="H10" s="8"/>
      <c r="I10" s="1" t="s">
        <v>43</v>
      </c>
      <c r="J10" s="17">
        <v>0</v>
      </c>
      <c r="K10" s="17">
        <v>0</v>
      </c>
      <c r="L10" s="17">
        <v>0</v>
      </c>
      <c r="M10" s="5" t="s">
        <v>36</v>
      </c>
      <c r="N10" s="23">
        <f>IF(AND(N6&gt;0,N7&gt;0),(N8*N9)-(N5),"")</f>
        <v>0</v>
      </c>
      <c r="O10" s="23">
        <f t="shared" ref="O10:P10" si="3">IF(AND(O6&gt;0,O7&gt;0),(O8*O9)-(O5),"")</f>
        <v>0</v>
      </c>
      <c r="P10" s="23">
        <f t="shared" si="3"/>
        <v>0</v>
      </c>
    </row>
    <row r="11" spans="1:16" x14ac:dyDescent="0.25">
      <c r="A11" s="1" t="s">
        <v>42</v>
      </c>
      <c r="B11" s="17">
        <v>0</v>
      </c>
      <c r="C11" s="17">
        <v>0</v>
      </c>
      <c r="D11" s="17">
        <v>0</v>
      </c>
      <c r="E11" s="1" t="s">
        <v>8</v>
      </c>
      <c r="F11" s="9" t="str">
        <f>B10</f>
        <v>University of Phoenix</v>
      </c>
      <c r="G11" s="9" t="str">
        <f>C10</f>
        <v>University of Phoenix</v>
      </c>
      <c r="H11" s="9" t="str">
        <f>D10</f>
        <v>University of Phoenix</v>
      </c>
      <c r="I11" s="7"/>
      <c r="J11" s="8"/>
      <c r="K11" s="8"/>
      <c r="L11" s="8"/>
      <c r="M11" s="5" t="s">
        <v>35</v>
      </c>
      <c r="N11" s="23">
        <f>IF(AND(N6&gt;0,N7&gt;0),N5+N10,"")</f>
        <v>0</v>
      </c>
      <c r="O11" s="23">
        <f t="shared" ref="O11:P11" si="4">IF(AND(O6&gt;0,O7&gt;0),O5+O10,"")</f>
        <v>0</v>
      </c>
      <c r="P11" s="23">
        <f t="shared" si="4"/>
        <v>0</v>
      </c>
    </row>
    <row r="12" spans="1:16" x14ac:dyDescent="0.25">
      <c r="A12" s="1" t="s">
        <v>5</v>
      </c>
      <c r="B12" s="17">
        <v>0</v>
      </c>
      <c r="C12" s="17">
        <v>0</v>
      </c>
      <c r="D12" s="17">
        <v>0</v>
      </c>
      <c r="E12" s="1" t="s">
        <v>16</v>
      </c>
      <c r="F12" s="19">
        <v>0</v>
      </c>
      <c r="G12" s="19">
        <v>0</v>
      </c>
      <c r="H12" s="19">
        <v>0</v>
      </c>
      <c r="I12" s="1" t="s">
        <v>8</v>
      </c>
      <c r="J12" s="9" t="str">
        <f>F11</f>
        <v>University of Phoenix</v>
      </c>
      <c r="K12" s="9" t="str">
        <f>G11</f>
        <v>University of Phoenix</v>
      </c>
      <c r="L12" s="9" t="str">
        <f>H11</f>
        <v>University of Phoenix</v>
      </c>
    </row>
    <row r="13" spans="1:16" x14ac:dyDescent="0.25">
      <c r="A13" s="1" t="s">
        <v>6</v>
      </c>
      <c r="B13" s="17">
        <v>0</v>
      </c>
      <c r="C13" s="17">
        <v>0</v>
      </c>
      <c r="D13" s="17">
        <v>0</v>
      </c>
      <c r="E13" s="1" t="s">
        <v>17</v>
      </c>
      <c r="F13" s="33">
        <v>0</v>
      </c>
      <c r="G13" s="33">
        <v>0</v>
      </c>
      <c r="H13" s="33">
        <v>0</v>
      </c>
      <c r="I13" s="1" t="s">
        <v>23</v>
      </c>
      <c r="J13" s="18">
        <f>SUM(B11:B13)</f>
        <v>0</v>
      </c>
      <c r="K13" s="18">
        <f>SUM(C11:C13)</f>
        <v>0</v>
      </c>
      <c r="L13" s="18">
        <f>SUM(D11:D13)</f>
        <v>0</v>
      </c>
    </row>
    <row r="14" spans="1:16" ht="13.7" customHeight="1" x14ac:dyDescent="0.25">
      <c r="A14" s="7"/>
      <c r="B14" s="14"/>
      <c r="C14" s="14"/>
      <c r="D14" s="14"/>
      <c r="E14" s="1" t="s">
        <v>18</v>
      </c>
      <c r="F14" s="33">
        <v>0</v>
      </c>
      <c r="G14" s="33">
        <v>0</v>
      </c>
      <c r="H14" s="33">
        <v>0</v>
      </c>
      <c r="I14" s="1" t="s">
        <v>29</v>
      </c>
      <c r="J14" s="18">
        <f>(F12*F13*F14*F15)</f>
        <v>0</v>
      </c>
      <c r="K14" s="18">
        <f>(G12*G13*G14*G15)</f>
        <v>0</v>
      </c>
      <c r="L14" s="18">
        <f>(H12*H13*H14*H15)</f>
        <v>0</v>
      </c>
      <c r="M14" s="5" t="s">
        <v>46</v>
      </c>
      <c r="N14" s="27">
        <v>0</v>
      </c>
      <c r="O14" s="27">
        <v>0</v>
      </c>
      <c r="P14" s="27">
        <v>0</v>
      </c>
    </row>
    <row r="15" spans="1:16" x14ac:dyDescent="0.25">
      <c r="A15" s="1" t="s">
        <v>9</v>
      </c>
      <c r="B15" s="13" t="s">
        <v>49</v>
      </c>
      <c r="C15" s="13" t="s">
        <v>49</v>
      </c>
      <c r="D15" s="13" t="s">
        <v>49</v>
      </c>
      <c r="E15" s="1" t="s">
        <v>19</v>
      </c>
      <c r="F15" s="15">
        <v>0</v>
      </c>
      <c r="G15" s="15">
        <v>0</v>
      </c>
      <c r="H15" s="15">
        <v>0</v>
      </c>
      <c r="I15" s="1" t="s">
        <v>30</v>
      </c>
      <c r="J15" s="17">
        <v>0</v>
      </c>
      <c r="K15" s="17">
        <v>0</v>
      </c>
      <c r="L15" s="17">
        <v>0</v>
      </c>
    </row>
    <row r="16" spans="1:16" x14ac:dyDescent="0.25">
      <c r="A16" s="1" t="s">
        <v>42</v>
      </c>
      <c r="B16" s="17">
        <v>0</v>
      </c>
      <c r="C16" s="17">
        <v>0</v>
      </c>
      <c r="D16" s="17">
        <v>0</v>
      </c>
      <c r="E16" s="7"/>
      <c r="F16" s="8"/>
      <c r="G16" s="8"/>
      <c r="H16" s="8"/>
      <c r="I16" s="1" t="s">
        <v>25</v>
      </c>
      <c r="J16" s="17">
        <v>0</v>
      </c>
      <c r="K16" s="17">
        <v>0</v>
      </c>
      <c r="L16" s="17">
        <v>0</v>
      </c>
      <c r="M16" s="1" t="s">
        <v>47</v>
      </c>
      <c r="N16" s="22">
        <f>(N14*0.75)</f>
        <v>0</v>
      </c>
      <c r="O16" s="22">
        <f t="shared" ref="O16:P16" si="5">(O14*0.75)</f>
        <v>0</v>
      </c>
      <c r="P16" s="22">
        <f t="shared" si="5"/>
        <v>0</v>
      </c>
    </row>
    <row r="17" spans="1:16" x14ac:dyDescent="0.25">
      <c r="A17" s="1" t="s">
        <v>5</v>
      </c>
      <c r="B17" s="17">
        <v>0</v>
      </c>
      <c r="C17" s="17">
        <v>0</v>
      </c>
      <c r="D17" s="17">
        <v>0</v>
      </c>
      <c r="E17" s="1" t="s">
        <v>9</v>
      </c>
      <c r="F17" s="9" t="str">
        <f>B15</f>
        <v>University of Phoenix</v>
      </c>
      <c r="G17" s="9" t="str">
        <f>C15</f>
        <v>University of Phoenix</v>
      </c>
      <c r="H17" s="9" t="str">
        <f>D15</f>
        <v>University of Phoenix</v>
      </c>
      <c r="I17" s="1" t="s">
        <v>43</v>
      </c>
      <c r="J17" s="17">
        <v>0</v>
      </c>
      <c r="K17" s="17">
        <v>0</v>
      </c>
      <c r="L17" s="17">
        <v>0</v>
      </c>
      <c r="M17" s="1" t="s">
        <v>48</v>
      </c>
      <c r="N17" s="22">
        <f>N16/12</f>
        <v>0</v>
      </c>
      <c r="O17" s="22">
        <f t="shared" ref="O17:P17" si="6">O16/12</f>
        <v>0</v>
      </c>
      <c r="P17" s="22">
        <f t="shared" si="6"/>
        <v>0</v>
      </c>
    </row>
    <row r="18" spans="1:16" x14ac:dyDescent="0.25">
      <c r="A18" s="1" t="s">
        <v>6</v>
      </c>
      <c r="B18" s="17">
        <v>0</v>
      </c>
      <c r="C18" s="17">
        <v>0</v>
      </c>
      <c r="D18" s="17">
        <v>0</v>
      </c>
      <c r="E18" s="1" t="s">
        <v>16</v>
      </c>
      <c r="F18" s="19">
        <v>0</v>
      </c>
      <c r="G18" s="19">
        <v>0</v>
      </c>
      <c r="H18" s="19">
        <v>0</v>
      </c>
      <c r="I18" s="7"/>
      <c r="J18" s="8"/>
      <c r="K18" s="8"/>
      <c r="L18" s="8"/>
    </row>
    <row r="19" spans="1:16" ht="13.7" customHeight="1" x14ac:dyDescent="0.25">
      <c r="A19" s="7"/>
      <c r="B19" s="14"/>
      <c r="C19" s="14"/>
      <c r="D19" s="14"/>
      <c r="E19" s="1" t="s">
        <v>17</v>
      </c>
      <c r="F19" s="33">
        <v>0</v>
      </c>
      <c r="G19" s="33">
        <v>0</v>
      </c>
      <c r="H19" s="33">
        <v>0</v>
      </c>
      <c r="I19" s="1" t="s">
        <v>9</v>
      </c>
      <c r="J19" s="9" t="str">
        <f>F17</f>
        <v>University of Phoenix</v>
      </c>
      <c r="K19" s="9" t="str">
        <f>G17</f>
        <v>University of Phoenix</v>
      </c>
      <c r="L19" s="9" t="str">
        <f>H17</f>
        <v>University of Phoenix</v>
      </c>
      <c r="M19" s="5" t="s">
        <v>56</v>
      </c>
      <c r="N19" s="36">
        <v>0.1</v>
      </c>
      <c r="O19" s="36">
        <v>0.1</v>
      </c>
      <c r="P19" s="36">
        <v>0.1</v>
      </c>
    </row>
    <row r="20" spans="1:16" x14ac:dyDescent="0.25">
      <c r="A20" s="1" t="s">
        <v>10</v>
      </c>
      <c r="B20" s="13" t="s">
        <v>49</v>
      </c>
      <c r="C20" s="13" t="s">
        <v>49</v>
      </c>
      <c r="D20" s="13" t="s">
        <v>49</v>
      </c>
      <c r="E20" s="1" t="s">
        <v>18</v>
      </c>
      <c r="F20" s="33">
        <v>0</v>
      </c>
      <c r="G20" s="33">
        <v>0</v>
      </c>
      <c r="H20" s="33">
        <v>0</v>
      </c>
      <c r="I20" s="1" t="s">
        <v>23</v>
      </c>
      <c r="J20" s="18">
        <f>SUM(B16:B18)</f>
        <v>0</v>
      </c>
      <c r="K20" s="18">
        <f>SUM(C16:C18)</f>
        <v>0</v>
      </c>
      <c r="L20" s="18">
        <f>SUM(D16:D18)</f>
        <v>0</v>
      </c>
    </row>
    <row r="21" spans="1:16" x14ac:dyDescent="0.25">
      <c r="A21" s="1" t="s">
        <v>42</v>
      </c>
      <c r="B21" s="17">
        <v>0</v>
      </c>
      <c r="C21" s="17">
        <v>0</v>
      </c>
      <c r="D21" s="17">
        <v>0</v>
      </c>
      <c r="E21" s="1" t="s">
        <v>19</v>
      </c>
      <c r="F21" s="15">
        <v>0</v>
      </c>
      <c r="G21" s="15">
        <v>0</v>
      </c>
      <c r="H21" s="15">
        <v>0</v>
      </c>
      <c r="I21" s="1" t="s">
        <v>29</v>
      </c>
      <c r="J21" s="18">
        <f>(F18*F19*F20*F21)</f>
        <v>0</v>
      </c>
      <c r="K21" s="18">
        <f>(G18*G19*G20*G21)</f>
        <v>0</v>
      </c>
      <c r="L21" s="18">
        <f>(H18*H19*H20*H21)</f>
        <v>0</v>
      </c>
      <c r="M21" s="5" t="str">
        <f>"Affordable at " &amp; N19*100&amp;"%?"</f>
        <v>Affordable at 10%?</v>
      </c>
      <c r="N21" s="25" t="str">
        <f>IF((N17*N19)&gt;N8,"YES", "NO")</f>
        <v>NO</v>
      </c>
      <c r="O21" s="25" t="str">
        <f>IF((O17*O19)&gt;O8,"YES", "NO")</f>
        <v>NO</v>
      </c>
      <c r="P21" s="25" t="str">
        <f>IF((P17*P19)&gt;P8,"YES", "NO")</f>
        <v>NO</v>
      </c>
    </row>
    <row r="22" spans="1:16" x14ac:dyDescent="0.25">
      <c r="A22" s="1" t="s">
        <v>5</v>
      </c>
      <c r="B22" s="17">
        <v>0</v>
      </c>
      <c r="C22" s="17">
        <v>0</v>
      </c>
      <c r="D22" s="17">
        <v>0</v>
      </c>
      <c r="E22" s="7"/>
      <c r="F22" s="8"/>
      <c r="G22" s="8"/>
      <c r="H22" s="8"/>
      <c r="I22" s="1" t="s">
        <v>30</v>
      </c>
      <c r="J22" s="17">
        <v>0</v>
      </c>
      <c r="K22" s="17">
        <v>0</v>
      </c>
      <c r="L22" s="17">
        <v>0</v>
      </c>
      <c r="M22" s="5"/>
      <c r="N22" s="26" t="str">
        <f>IF(N8=0,"",(N17*N19)-N8)</f>
        <v/>
      </c>
      <c r="O22" s="26" t="str">
        <f>IF(O8=0,"",(O17*O19)-O8)</f>
        <v/>
      </c>
      <c r="P22" s="26" t="str">
        <f>IF(P8=0,"",(P17*P19)-P8)</f>
        <v/>
      </c>
    </row>
    <row r="23" spans="1:16" x14ac:dyDescent="0.25">
      <c r="A23" s="1" t="s">
        <v>6</v>
      </c>
      <c r="B23" s="17">
        <v>0</v>
      </c>
      <c r="C23" s="17">
        <v>0</v>
      </c>
      <c r="D23" s="17">
        <v>0</v>
      </c>
      <c r="E23" s="1" t="s">
        <v>10</v>
      </c>
      <c r="F23" s="9" t="str">
        <f>B20</f>
        <v>University of Phoenix</v>
      </c>
      <c r="G23" s="9" t="str">
        <f>C20</f>
        <v>University of Phoenix</v>
      </c>
      <c r="H23" s="9" t="str">
        <f>D20</f>
        <v>University of Phoenix</v>
      </c>
      <c r="I23" s="1" t="s">
        <v>25</v>
      </c>
      <c r="J23" s="17">
        <v>0</v>
      </c>
      <c r="K23" s="17">
        <v>0</v>
      </c>
      <c r="L23" s="17">
        <v>0</v>
      </c>
    </row>
    <row r="24" spans="1:16" x14ac:dyDescent="0.25">
      <c r="A24" s="1"/>
      <c r="B24" s="2"/>
      <c r="C24" s="2"/>
      <c r="D24" s="2"/>
      <c r="E24" s="1" t="s">
        <v>16</v>
      </c>
      <c r="F24" s="19">
        <v>0</v>
      </c>
      <c r="G24" s="19">
        <v>0</v>
      </c>
      <c r="H24" s="19">
        <v>0</v>
      </c>
      <c r="I24" s="1" t="s">
        <v>43</v>
      </c>
      <c r="J24" s="17">
        <v>0</v>
      </c>
      <c r="K24" s="17">
        <v>0</v>
      </c>
      <c r="L24" s="17">
        <v>0</v>
      </c>
    </row>
    <row r="25" spans="1:16" x14ac:dyDescent="0.25">
      <c r="A25" s="1"/>
      <c r="B25" s="2"/>
      <c r="C25" s="2"/>
      <c r="D25" s="2"/>
      <c r="E25" s="1" t="s">
        <v>17</v>
      </c>
      <c r="F25" s="33">
        <v>0</v>
      </c>
      <c r="G25" s="33">
        <v>0</v>
      </c>
      <c r="H25" s="33">
        <v>0</v>
      </c>
      <c r="I25" s="7"/>
      <c r="J25" s="8"/>
      <c r="K25" s="8"/>
      <c r="L25" s="8"/>
      <c r="M25" s="1" t="s">
        <v>50</v>
      </c>
      <c r="N25" t="s">
        <v>51</v>
      </c>
    </row>
    <row r="26" spans="1:16" x14ac:dyDescent="0.25">
      <c r="A26" s="1" t="s">
        <v>11</v>
      </c>
      <c r="B26" s="18">
        <f t="shared" ref="B26:D28" si="7">SUM(B6,B11,B16,B21)</f>
        <v>0</v>
      </c>
      <c r="C26" s="18">
        <f t="shared" si="7"/>
        <v>0</v>
      </c>
      <c r="D26" s="18">
        <f t="shared" si="7"/>
        <v>0</v>
      </c>
      <c r="E26" s="1" t="s">
        <v>18</v>
      </c>
      <c r="F26" s="33">
        <v>0</v>
      </c>
      <c r="G26" s="33">
        <v>0</v>
      </c>
      <c r="H26" s="33">
        <v>0</v>
      </c>
      <c r="I26" s="1" t="s">
        <v>10</v>
      </c>
      <c r="J26" s="9" t="str">
        <f>F23</f>
        <v>University of Phoenix</v>
      </c>
      <c r="K26" s="9" t="str">
        <f>G23</f>
        <v>University of Phoenix</v>
      </c>
      <c r="L26" s="9" t="str">
        <f>H23</f>
        <v>University of Phoenix</v>
      </c>
      <c r="N26" t="s">
        <v>52</v>
      </c>
    </row>
    <row r="27" spans="1:16" x14ac:dyDescent="0.25">
      <c r="A27" s="1" t="s">
        <v>12</v>
      </c>
      <c r="B27" s="18">
        <f t="shared" si="7"/>
        <v>0</v>
      </c>
      <c r="C27" s="18">
        <f t="shared" si="7"/>
        <v>0</v>
      </c>
      <c r="D27" s="18">
        <f t="shared" si="7"/>
        <v>0</v>
      </c>
      <c r="E27" s="1" t="s">
        <v>19</v>
      </c>
      <c r="F27" s="15">
        <v>0</v>
      </c>
      <c r="G27" s="15">
        <v>0</v>
      </c>
      <c r="H27" s="15">
        <v>0</v>
      </c>
      <c r="I27" s="1" t="s">
        <v>23</v>
      </c>
      <c r="J27" s="18">
        <f>SUM(B21:B23)</f>
        <v>0</v>
      </c>
      <c r="K27" s="18">
        <f>SUM(C21:C23)</f>
        <v>0</v>
      </c>
      <c r="L27" s="18">
        <f>SUM(D21:D23)</f>
        <v>0</v>
      </c>
      <c r="N27" t="s">
        <v>53</v>
      </c>
    </row>
    <row r="28" spans="1:16" x14ac:dyDescent="0.25">
      <c r="A28" s="1" t="s">
        <v>13</v>
      </c>
      <c r="B28" s="18">
        <f t="shared" si="7"/>
        <v>0</v>
      </c>
      <c r="C28" s="18">
        <f t="shared" si="7"/>
        <v>0</v>
      </c>
      <c r="D28" s="18">
        <f t="shared" si="7"/>
        <v>0</v>
      </c>
      <c r="I28" s="1" t="s">
        <v>29</v>
      </c>
      <c r="J28" s="18">
        <f>(F24*F25*F26*F27)</f>
        <v>0</v>
      </c>
      <c r="K28" s="18">
        <f>(G24*G25*G26*G27)</f>
        <v>0</v>
      </c>
      <c r="L28" s="18">
        <f>(H24*H25*H26*H27)</f>
        <v>0</v>
      </c>
      <c r="N28" t="s">
        <v>57</v>
      </c>
    </row>
    <row r="29" spans="1:16" x14ac:dyDescent="0.25">
      <c r="A29" s="1"/>
      <c r="B29" s="2"/>
      <c r="C29" s="2"/>
      <c r="D29" s="2"/>
      <c r="I29" s="1" t="s">
        <v>30</v>
      </c>
      <c r="J29" s="17">
        <v>0</v>
      </c>
      <c r="K29" s="17">
        <v>0</v>
      </c>
      <c r="L29" s="17">
        <v>0</v>
      </c>
      <c r="N29" t="s">
        <v>54</v>
      </c>
    </row>
    <row r="30" spans="1:16" x14ac:dyDescent="0.25">
      <c r="A30" s="1" t="s">
        <v>26</v>
      </c>
      <c r="B30" s="18">
        <f>SUM(B26:B28)</f>
        <v>0</v>
      </c>
      <c r="C30" s="18">
        <f t="shared" ref="C30:D30" si="8">SUM(C26:C28)</f>
        <v>0</v>
      </c>
      <c r="D30" s="18">
        <f t="shared" si="8"/>
        <v>0</v>
      </c>
      <c r="E30" s="5" t="s">
        <v>20</v>
      </c>
      <c r="F30" s="20">
        <f>(F6*F7*F8)+(F12*F13*F14)+(F18*F19*F20)+(F24*F25*F26)</f>
        <v>0</v>
      </c>
      <c r="G30" s="20">
        <f t="shared" ref="G30:H30" si="9">(G6*G7*G8)+(G12*G13*G14)+(G18*G19*G20)+(G24*G25*G26)</f>
        <v>0</v>
      </c>
      <c r="H30" s="20">
        <f t="shared" si="9"/>
        <v>0</v>
      </c>
      <c r="I30" s="1" t="s">
        <v>25</v>
      </c>
      <c r="J30" s="17">
        <v>0</v>
      </c>
      <c r="K30" s="17">
        <v>0</v>
      </c>
      <c r="L30" s="17">
        <v>0</v>
      </c>
      <c r="N30" t="s">
        <v>55</v>
      </c>
    </row>
    <row r="31" spans="1:16" x14ac:dyDescent="0.25">
      <c r="A31" s="1" t="s">
        <v>33</v>
      </c>
      <c r="B31" s="18">
        <f>F31</f>
        <v>0</v>
      </c>
      <c r="C31" s="18">
        <f>G31</f>
        <v>0</v>
      </c>
      <c r="D31" s="18">
        <f>H31</f>
        <v>0</v>
      </c>
      <c r="E31" s="5" t="s">
        <v>21</v>
      </c>
      <c r="F31" s="20">
        <f>(F7*F8*F9*F6)+(F12*F13*F14*F15)+(F18*F19*F20*F21)+(F24*F25*F26*F27)</f>
        <v>0</v>
      </c>
      <c r="G31" s="20">
        <f t="shared" ref="G31:H31" si="10">(G7*G8*G9*G6)+(G12*G13*G14*G15)+(G18*G19*G20*G21)+(G24*G25*G26*G27)</f>
        <v>0</v>
      </c>
      <c r="H31" s="20">
        <f t="shared" si="10"/>
        <v>0</v>
      </c>
      <c r="I31" s="1" t="s">
        <v>43</v>
      </c>
      <c r="J31" s="17">
        <v>0</v>
      </c>
      <c r="K31" s="17">
        <v>0</v>
      </c>
      <c r="L31" s="17">
        <v>0</v>
      </c>
    </row>
    <row r="32" spans="1:16" x14ac:dyDescent="0.25">
      <c r="A32" s="1" t="s">
        <v>27</v>
      </c>
      <c r="B32" s="18">
        <f>J35</f>
        <v>0</v>
      </c>
      <c r="C32" s="18">
        <f>K35</f>
        <v>0</v>
      </c>
      <c r="D32" s="18">
        <f>L35</f>
        <v>0</v>
      </c>
      <c r="E32" s="5"/>
      <c r="F32" s="6"/>
      <c r="G32" s="6"/>
      <c r="H32" s="6"/>
      <c r="I32" s="1"/>
      <c r="J32" s="2"/>
      <c r="K32" s="2"/>
      <c r="L32" s="2"/>
    </row>
    <row r="33" spans="1:12" x14ac:dyDescent="0.25">
      <c r="A33" s="1" t="s">
        <v>28</v>
      </c>
      <c r="B33" s="18">
        <f>J36+J39</f>
        <v>0</v>
      </c>
      <c r="C33" s="18">
        <f>K36+K39</f>
        <v>0</v>
      </c>
      <c r="D33" s="18">
        <f>L36+L39</f>
        <v>0</v>
      </c>
      <c r="E33" s="5"/>
      <c r="F33" s="6"/>
      <c r="G33" s="6"/>
      <c r="H33" s="6"/>
      <c r="I33" s="1" t="s">
        <v>26</v>
      </c>
      <c r="J33" s="18">
        <f t="shared" ref="J33:L37" si="11">SUM(J6,J13,J20,J27)</f>
        <v>0</v>
      </c>
      <c r="K33" s="18">
        <f t="shared" si="11"/>
        <v>0</v>
      </c>
      <c r="L33" s="18">
        <f t="shared" si="11"/>
        <v>0</v>
      </c>
    </row>
    <row r="34" spans="1:12" x14ac:dyDescent="0.25">
      <c r="A34" s="1"/>
      <c r="B34" s="4"/>
      <c r="C34" s="4"/>
      <c r="D34" s="4"/>
      <c r="I34" s="1" t="s">
        <v>29</v>
      </c>
      <c r="J34" s="18">
        <f t="shared" si="11"/>
        <v>0</v>
      </c>
      <c r="K34" s="18">
        <f t="shared" si="11"/>
        <v>0</v>
      </c>
      <c r="L34" s="18">
        <f t="shared" si="11"/>
        <v>0</v>
      </c>
    </row>
    <row r="35" spans="1:12" x14ac:dyDescent="0.25">
      <c r="A35" s="1" t="s">
        <v>34</v>
      </c>
      <c r="B35" s="37" t="str">
        <f>J41</f>
        <v/>
      </c>
      <c r="C35" s="37" t="str">
        <f t="shared" ref="C35:D35" si="12">K41</f>
        <v/>
      </c>
      <c r="D35" s="37" t="str">
        <f t="shared" si="12"/>
        <v/>
      </c>
      <c r="I35" s="1" t="s">
        <v>24</v>
      </c>
      <c r="J35" s="18">
        <f t="shared" si="11"/>
        <v>0</v>
      </c>
      <c r="K35" s="18">
        <f t="shared" si="11"/>
        <v>0</v>
      </c>
      <c r="L35" s="18">
        <f t="shared" si="11"/>
        <v>0</v>
      </c>
    </row>
    <row r="36" spans="1:12" x14ac:dyDescent="0.25">
      <c r="B36" s="37"/>
      <c r="C36" s="37"/>
      <c r="D36" s="37"/>
      <c r="I36" s="1" t="s">
        <v>25</v>
      </c>
      <c r="J36" s="18">
        <f t="shared" si="11"/>
        <v>0</v>
      </c>
      <c r="K36" s="18">
        <f t="shared" si="11"/>
        <v>0</v>
      </c>
      <c r="L36" s="18">
        <f t="shared" si="11"/>
        <v>0</v>
      </c>
    </row>
    <row r="37" spans="1:12" ht="14.45" customHeight="1" x14ac:dyDescent="0.25">
      <c r="I37" s="1" t="s">
        <v>44</v>
      </c>
      <c r="J37" s="18">
        <f t="shared" si="11"/>
        <v>0</v>
      </c>
      <c r="K37" s="18">
        <f t="shared" si="11"/>
        <v>0</v>
      </c>
      <c r="L37" s="18">
        <f t="shared" si="11"/>
        <v>0</v>
      </c>
    </row>
    <row r="39" spans="1:12" x14ac:dyDescent="0.25">
      <c r="A39" s="40"/>
      <c r="B39" s="39"/>
      <c r="C39" s="39"/>
      <c r="D39" s="39"/>
      <c r="I39" s="5" t="s">
        <v>31</v>
      </c>
      <c r="J39" s="21">
        <f>J33-J34-J35-J36-J37</f>
        <v>0</v>
      </c>
      <c r="K39" s="21">
        <f>K33-K34-K35-K36-K37</f>
        <v>0</v>
      </c>
      <c r="L39" s="21">
        <f>L33-L34-L35-L36-L37</f>
        <v>0</v>
      </c>
    </row>
    <row r="40" spans="1:12" x14ac:dyDescent="0.25">
      <c r="A40" s="40"/>
      <c r="B40" s="39"/>
      <c r="C40" s="39"/>
      <c r="D40" s="39"/>
    </row>
    <row r="41" spans="1:12" x14ac:dyDescent="0.25">
      <c r="A41" s="40"/>
      <c r="B41" s="39"/>
      <c r="C41" s="39"/>
      <c r="D41" s="39"/>
      <c r="I41" s="5" t="s">
        <v>34</v>
      </c>
      <c r="J41" s="41" t="str">
        <f>IF(J33&gt;0,IF(J39&gt;0,"You need additional money for this option",IF(OR(J39&lt;0,J39=0),"You have enough money for this option","")),"")</f>
        <v/>
      </c>
      <c r="K41" s="41" t="str">
        <f>IF(K33&gt;0,IF(K39&gt;0,"You need additional money for this option",IF(OR(K39&lt;0,K39=0),"You have enough money for this option","")),"")</f>
        <v/>
      </c>
      <c r="L41" s="41" t="str">
        <f>IF(L33&gt;0,IF(L39&gt;0,"You need additional money for this option",IF(OR(L39&lt;0,L39=0),"You have enough money for this option","")),"")</f>
        <v/>
      </c>
    </row>
    <row r="42" spans="1:12" x14ac:dyDescent="0.25">
      <c r="A42" s="40"/>
      <c r="B42" s="38"/>
      <c r="C42" s="38"/>
      <c r="D42" s="38"/>
      <c r="F42" s="11"/>
      <c r="J42" s="41"/>
      <c r="K42" s="41"/>
      <c r="L42" s="41"/>
    </row>
    <row r="43" spans="1:12" x14ac:dyDescent="0.25">
      <c r="A43" s="40"/>
      <c r="B43" s="38"/>
      <c r="C43" s="38"/>
      <c r="D43" s="38"/>
    </row>
    <row r="44" spans="1:12" x14ac:dyDescent="0.25">
      <c r="A44" s="40"/>
      <c r="B44" s="38"/>
      <c r="C44" s="38"/>
      <c r="D44" s="38"/>
    </row>
    <row r="45" spans="1:12" x14ac:dyDescent="0.25">
      <c r="A45" s="40"/>
      <c r="B45" s="38"/>
      <c r="C45" s="38"/>
      <c r="D45" s="38"/>
    </row>
    <row r="46" spans="1:12" x14ac:dyDescent="0.25">
      <c r="A46" s="16"/>
      <c r="B46" s="16"/>
      <c r="C46" s="16"/>
      <c r="D46" s="16"/>
      <c r="J46" s="11"/>
    </row>
  </sheetData>
  <sheetProtection sheet="1" objects="1" scenarios="1"/>
  <mergeCells count="14">
    <mergeCell ref="A42:A45"/>
    <mergeCell ref="A39:A41"/>
    <mergeCell ref="J41:J42"/>
    <mergeCell ref="K41:K42"/>
    <mergeCell ref="L41:L42"/>
    <mergeCell ref="B35:B36"/>
    <mergeCell ref="C35:C36"/>
    <mergeCell ref="D35:D36"/>
    <mergeCell ref="D42:D45"/>
    <mergeCell ref="C42:C45"/>
    <mergeCell ref="B42:B45"/>
    <mergeCell ref="B39:B41"/>
    <mergeCell ref="C39:C41"/>
    <mergeCell ref="D39:D41"/>
  </mergeCells>
  <conditionalFormatting sqref="J39:L39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B35:D36">
    <cfRule type="cellIs" dxfId="6" priority="6" operator="equal">
      <formula>"You need additional money for this option"</formula>
    </cfRule>
    <cfRule type="cellIs" dxfId="5" priority="7" operator="equal">
      <formula>"You have enough money for this option"</formula>
    </cfRule>
  </conditionalFormatting>
  <conditionalFormatting sqref="N21:P21">
    <cfRule type="cellIs" dxfId="4" priority="4" operator="equal">
      <formula>"YES"</formula>
    </cfRule>
    <cfRule type="cellIs" dxfId="3" priority="5" operator="equal">
      <formula>"NO"</formula>
    </cfRule>
  </conditionalFormatting>
  <conditionalFormatting sqref="N19:P19">
    <cfRule type="cellIs" dxfId="2" priority="3" operator="between">
      <formula>0.05</formula>
      <formula>0.1</formula>
    </cfRule>
    <cfRule type="cellIs" dxfId="1" priority="2" operator="between">
      <formula>0.15000001</formula>
      <formula>0.200001</formula>
    </cfRule>
    <cfRule type="cellIs" dxfId="0" priority="1" operator="greaterThan">
      <formula>0.2</formula>
    </cfRule>
  </conditionalFormatting>
  <pageMargins left="0.7" right="0.7" top="0.75" bottom="0.75" header="0.3" footer="0.3"/>
  <pageSetup scale="96" orientation="portrait" r:id="rId1"/>
  <headerFooter>
    <oddHeader>&amp;CCollege Expense Analysis</oddHeader>
  </headerFooter>
  <colBreaks count="2" manualBreakCount="2">
    <brk id="4" max="48" man="1"/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Youngs</dc:creator>
  <cp:lastModifiedBy>Windows User</cp:lastModifiedBy>
  <cp:lastPrinted>2013-04-14T16:54:46Z</cp:lastPrinted>
  <dcterms:created xsi:type="dcterms:W3CDTF">2013-04-14T15:30:17Z</dcterms:created>
  <dcterms:modified xsi:type="dcterms:W3CDTF">2016-04-14T10:31:41Z</dcterms:modified>
</cp:coreProperties>
</file>